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 activeTab="1"/>
  </bookViews>
  <sheets>
    <sheet name="ppo 1" sheetId="1" r:id="rId1"/>
    <sheet name="ppo 2" sheetId="2" r:id="rId2"/>
    <sheet name="ppo 3" sheetId="3" r:id="rId3"/>
  </sheets>
  <calcPr calcId="125725"/>
</workbook>
</file>

<file path=xl/calcChain.xml><?xml version="1.0" encoding="utf-8"?>
<calcChain xmlns="http://schemas.openxmlformats.org/spreadsheetml/2006/main">
  <c r="G25" i="3"/>
  <c r="G21"/>
  <c r="G23"/>
  <c r="G19"/>
  <c r="G17"/>
  <c r="G15"/>
  <c r="G13"/>
  <c r="G11"/>
  <c r="G9"/>
  <c r="G7"/>
  <c r="G5"/>
  <c r="G3"/>
  <c r="C29" s="1"/>
  <c r="C30" s="1"/>
  <c r="C31" s="1"/>
  <c r="J25" i="2"/>
  <c r="J23"/>
  <c r="J21"/>
  <c r="J19"/>
  <c r="J17"/>
  <c r="J15"/>
  <c r="J13"/>
  <c r="J11"/>
  <c r="J9"/>
  <c r="J7"/>
  <c r="J5"/>
  <c r="J3"/>
  <c r="D29" s="1"/>
  <c r="D30" s="1"/>
  <c r="D31" s="1"/>
  <c r="J10" i="1"/>
  <c r="J8"/>
  <c r="J26"/>
  <c r="J24"/>
  <c r="J22"/>
  <c r="J20"/>
  <c r="J18"/>
  <c r="J16"/>
  <c r="J14"/>
  <c r="J12"/>
  <c r="J6"/>
  <c r="J4"/>
  <c r="C30" s="1"/>
  <c r="C31" s="1"/>
  <c r="C32" s="1"/>
</calcChain>
</file>

<file path=xl/sharedStrings.xml><?xml version="1.0" encoding="utf-8"?>
<sst xmlns="http://schemas.openxmlformats.org/spreadsheetml/2006/main" count="88" uniqueCount="43">
  <si>
    <t>Poradie počtových operácií</t>
  </si>
  <si>
    <t>=</t>
  </si>
  <si>
    <t>72 : 8 - 36 : 9 =</t>
  </si>
  <si>
    <t xml:space="preserve"> </t>
  </si>
  <si>
    <t xml:space="preserve">90 : 5 + 4 ∙ 12 = </t>
  </si>
  <si>
    <t>6 ∙ 11 - 56 : 4 =</t>
  </si>
  <si>
    <t>120 : 20 + 60 : 3 =</t>
  </si>
  <si>
    <t>360 : 4 - 480 : 6 =</t>
  </si>
  <si>
    <t>7 ∙ 4 + 6 ∙ 30 =</t>
  </si>
  <si>
    <t>30 ∙ 4 + 120 : 12 =</t>
  </si>
  <si>
    <t>15 ∙ 8 - 450 : 9 =</t>
  </si>
  <si>
    <t>88 : 8 - 16 ∙ 0 =</t>
  </si>
  <si>
    <t>630 : 7 - 420 : 6 =</t>
  </si>
  <si>
    <t>Maximálny počet bodov:</t>
  </si>
  <si>
    <t>Dosiahnutý počet bodov:</t>
  </si>
  <si>
    <t>% úspešnosti:</t>
  </si>
  <si>
    <t>Známka:</t>
  </si>
  <si>
    <r>
      <t xml:space="preserve">5 </t>
    </r>
    <r>
      <rPr>
        <b/>
        <sz val="26"/>
        <color theme="1"/>
        <rFont val="Calibri"/>
        <family val="2"/>
        <charset val="238"/>
      </rPr>
      <t>∙ 6 + 4 ∙ 8 =</t>
    </r>
  </si>
  <si>
    <r>
      <t xml:space="preserve">7 </t>
    </r>
    <r>
      <rPr>
        <b/>
        <sz val="26"/>
        <color theme="1"/>
        <rFont val="Calibri"/>
        <family val="2"/>
        <charset val="238"/>
      </rPr>
      <t>∙ 8 + 24 : 3 =</t>
    </r>
  </si>
  <si>
    <t xml:space="preserve">900 - 7 ∙ 8 - 430 = </t>
  </si>
  <si>
    <t xml:space="preserve">38 + 180 : 3 - 22 = </t>
  </si>
  <si>
    <t xml:space="preserve">73 + 9 ∙ 6 + 120 = </t>
  </si>
  <si>
    <t xml:space="preserve">183 + 150 : 5 + 77 = </t>
  </si>
  <si>
    <t xml:space="preserve">600 - 28 ∙ 8 - 165 = </t>
  </si>
  <si>
    <t>313 + 320 : 4 - 94 =</t>
  </si>
  <si>
    <t xml:space="preserve">510 - 72 : 8 + 145 = </t>
  </si>
  <si>
    <t xml:space="preserve">666 - 8 ∙ 60 - 89 = </t>
  </si>
  <si>
    <t xml:space="preserve">933 + 33 ∙ 0 - 640 =  </t>
  </si>
  <si>
    <t xml:space="preserve">191 + 81 : 9 + 468 = </t>
  </si>
  <si>
    <t xml:space="preserve">55 + 25 : 5 - 50 = </t>
  </si>
  <si>
    <r>
      <t xml:space="preserve">423 - 12 </t>
    </r>
    <r>
      <rPr>
        <b/>
        <sz val="26"/>
        <color theme="0"/>
        <rFont val="Calibri"/>
        <family val="2"/>
        <charset val="238"/>
      </rPr>
      <t xml:space="preserve">∙ 6 - 111 =     </t>
    </r>
  </si>
  <si>
    <t>1000 - 700 : (42 + 8) ∙ 3 =</t>
  </si>
  <si>
    <t>(124 - 25) : 11 + 16 : 4 =</t>
  </si>
  <si>
    <t>10 + 60 : 3 + (67 - 15) =</t>
  </si>
  <si>
    <t>(34 + 34) - 4 : (172 - 168) =</t>
  </si>
  <si>
    <t>800 - 650 : (44 + 6) + 16 =</t>
  </si>
  <si>
    <t>92 + 34 : (40 : 20) + 101 =</t>
  </si>
  <si>
    <r>
      <t xml:space="preserve">180 + 5 </t>
    </r>
    <r>
      <rPr>
        <b/>
        <sz val="28"/>
        <color rgb="FFFFFF00"/>
        <rFont val="Calibri"/>
        <family val="2"/>
        <charset val="238"/>
      </rPr>
      <t>∙ (20 - 15) =</t>
    </r>
  </si>
  <si>
    <r>
      <t xml:space="preserve">500 - (200 : 4) : 5 </t>
    </r>
    <r>
      <rPr>
        <b/>
        <sz val="28"/>
        <color rgb="FFFFFF00"/>
        <rFont val="Calibri"/>
        <family val="2"/>
        <charset val="238"/>
      </rPr>
      <t>∙</t>
    </r>
    <r>
      <rPr>
        <b/>
        <sz val="28"/>
        <color rgb="FFFFFF00"/>
        <rFont val="Calibri"/>
        <family val="2"/>
        <charset val="238"/>
        <scheme val="minor"/>
      </rPr>
      <t xml:space="preserve"> 7 =</t>
    </r>
  </si>
  <si>
    <t>38 - (76 - 56) : (40 : 20 ) =</t>
  </si>
  <si>
    <r>
      <t xml:space="preserve">95 - ( 6 </t>
    </r>
    <r>
      <rPr>
        <b/>
        <sz val="28"/>
        <color rgb="FFFFFF00"/>
        <rFont val="Calibri"/>
        <family val="2"/>
        <charset val="238"/>
      </rPr>
      <t xml:space="preserve">∙ 4) + 7 ∙ 5 = </t>
    </r>
  </si>
  <si>
    <r>
      <t xml:space="preserve">64 - (24 : 6) </t>
    </r>
    <r>
      <rPr>
        <b/>
        <sz val="28"/>
        <color rgb="FFFFFF00"/>
        <rFont val="Calibri"/>
        <family val="2"/>
        <charset val="238"/>
      </rPr>
      <t>∙</t>
    </r>
    <r>
      <rPr>
        <b/>
        <sz val="28"/>
        <color rgb="FFFFFF00"/>
        <rFont val="Calibri"/>
        <family val="2"/>
        <charset val="238"/>
        <scheme val="minor"/>
      </rPr>
      <t xml:space="preserve"> 8 - 11 =</t>
    </r>
  </si>
  <si>
    <r>
      <t xml:space="preserve">85 - 52 : 0 </t>
    </r>
    <r>
      <rPr>
        <b/>
        <sz val="28"/>
        <color rgb="FFFFFF00"/>
        <rFont val="Calibri"/>
        <family val="2"/>
        <charset val="238"/>
      </rPr>
      <t>∙ 30 =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</si>
</sst>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</font>
    <font>
      <b/>
      <sz val="40"/>
      <color theme="1" tint="4.9989318521683403E-2"/>
      <name val="Comic Sans MS"/>
      <family val="4"/>
      <charset val="238"/>
    </font>
    <font>
      <b/>
      <sz val="22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</font>
    <font>
      <b/>
      <sz val="40"/>
      <color theme="0"/>
      <name val="Comic Sans MS"/>
      <family val="4"/>
      <charset val="238"/>
    </font>
    <font>
      <b/>
      <sz val="20"/>
      <color theme="0"/>
      <name val="Calibri"/>
      <family val="2"/>
      <charset val="238"/>
      <scheme val="minor"/>
    </font>
    <font>
      <b/>
      <sz val="28"/>
      <color rgb="FFFFFF00"/>
      <name val="Calibri"/>
      <family val="2"/>
      <charset val="238"/>
      <scheme val="minor"/>
    </font>
    <font>
      <b/>
      <sz val="28"/>
      <color rgb="FFFFFF00"/>
      <name val="Calibri"/>
      <family val="2"/>
      <charset val="238"/>
    </font>
    <font>
      <b/>
      <sz val="24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48"/>
      <color rgb="FFFFFF00"/>
      <name val="Comic Sans MS"/>
      <family val="4"/>
      <charset val="238"/>
    </font>
    <font>
      <b/>
      <sz val="20"/>
      <color rgb="FFFFFF0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/>
      <right style="thick">
        <color rgb="FFFFFF00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46" fontId="6" fillId="0" borderId="0" xfId="0" applyNumberFormat="1" applyFont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9" fontId="19" fillId="0" borderId="6" xfId="1" applyFont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vertical="center"/>
      <protection locked="0" hidden="1"/>
    </xf>
    <xf numFmtId="0" fontId="14" fillId="0" borderId="6" xfId="0" applyFont="1" applyBorder="1" applyAlignment="1" applyProtection="1">
      <alignment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9" fontId="3" fillId="0" borderId="1" xfId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6" fillId="0" borderId="9" xfId="0" applyFont="1" applyBorder="1" applyAlignment="1" applyProtection="1">
      <alignment horizontal="center" vertical="center"/>
      <protection locked="0"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20" fillId="0" borderId="4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4" xfId="0" applyFont="1" applyBorder="1" applyAlignment="1" applyProtection="1">
      <alignment horizontal="center"/>
      <protection locked="0" hidden="1"/>
    </xf>
    <xf numFmtId="0" fontId="20" fillId="0" borderId="11" xfId="0" applyFont="1" applyBorder="1" applyAlignment="1" applyProtection="1">
      <alignment horizontal="center"/>
      <protection locked="0" hidden="1"/>
    </xf>
    <xf numFmtId="0" fontId="20" fillId="0" borderId="5" xfId="0" applyFont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left"/>
      <protection hidden="1"/>
    </xf>
    <xf numFmtId="0" fontId="13" fillId="0" borderId="5" xfId="0" applyFont="1" applyBorder="1" applyAlignment="1" applyProtection="1">
      <alignment horizontal="left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/>
      <protection hidden="1"/>
    </xf>
    <xf numFmtId="9" fontId="9" fillId="0" borderId="4" xfId="1" applyFont="1" applyBorder="1" applyAlignment="1" applyProtection="1">
      <alignment horizontal="center"/>
      <protection hidden="1"/>
    </xf>
    <xf numFmtId="9" fontId="9" fillId="0" borderId="5" xfId="1" applyFont="1" applyBorder="1" applyAlignment="1" applyProtection="1">
      <alignment horizontal="center"/>
      <protection hidden="1"/>
    </xf>
    <xf numFmtId="0" fontId="20" fillId="0" borderId="4" xfId="0" applyFont="1" applyFill="1" applyBorder="1" applyAlignment="1" applyProtection="1">
      <alignment horizontal="center" vertical="center"/>
      <protection locked="0" hidden="1"/>
    </xf>
    <xf numFmtId="0" fontId="20" fillId="0" borderId="11" xfId="0" applyFont="1" applyFill="1" applyBorder="1" applyAlignment="1" applyProtection="1">
      <alignment horizontal="center" vertical="center"/>
      <protection locked="0" hidden="1"/>
    </xf>
    <xf numFmtId="0" fontId="20" fillId="0" borderId="5" xfId="0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Font="1" applyFill="1" applyAlignment="1" applyProtection="1">
      <alignment horizontal="right"/>
      <protection hidden="1"/>
    </xf>
    <xf numFmtId="0" fontId="14" fillId="0" borderId="7" xfId="0" applyFont="1" applyFill="1" applyBorder="1" applyAlignment="1" applyProtection="1">
      <alignment horizontal="right"/>
      <protection hidden="1"/>
    </xf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showGridLines="0" showRowColHeaders="0" workbookViewId="0">
      <pane ySplit="1" topLeftCell="A2" activePane="bottomLeft" state="frozen"/>
      <selection pane="bottomLeft" activeCell="C4" sqref="C4:E4"/>
    </sheetView>
  </sheetViews>
  <sheetFormatPr defaultRowHeight="28.5"/>
  <cols>
    <col min="1" max="1" width="9.140625" style="6" customWidth="1"/>
    <col min="2" max="2" width="43.7109375" style="7" customWidth="1"/>
    <col min="3" max="3" width="10.7109375" style="8" customWidth="1"/>
    <col min="4" max="4" width="5.7109375" style="8" customWidth="1"/>
    <col min="5" max="5" width="10.7109375" style="8" customWidth="1"/>
    <col min="6" max="6" width="4.85546875" style="8" customWidth="1"/>
    <col min="7" max="7" width="12.7109375" style="8" customWidth="1"/>
    <col min="8" max="8" width="10.7109375" style="1" customWidth="1"/>
    <col min="9" max="11" width="10.7109375" style="1" hidden="1" customWidth="1"/>
    <col min="12" max="15" width="10.7109375" style="1" customWidth="1"/>
    <col min="16" max="16384" width="9.140625" style="1"/>
  </cols>
  <sheetData>
    <row r="1" spans="1:15" s="2" customFormat="1" ht="74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0"/>
      <c r="N1" s="20"/>
      <c r="O1" s="20"/>
    </row>
    <row r="2" spans="1:15" s="3" customFormat="1" ht="20.100000000000001" customHeight="1">
      <c r="A2" s="10"/>
      <c r="B2" s="11"/>
      <c r="C2" s="12"/>
      <c r="D2" s="12"/>
      <c r="E2" s="12"/>
      <c r="F2" s="12"/>
      <c r="G2" s="12"/>
    </row>
    <row r="3" spans="1:15" s="3" customFormat="1" ht="20.100000000000001" customHeight="1" thickBot="1">
      <c r="A3" s="10"/>
      <c r="B3" s="11"/>
      <c r="C3" s="12"/>
      <c r="D3" s="12"/>
      <c r="E3" s="12"/>
      <c r="F3" s="12"/>
      <c r="G3" s="12"/>
    </row>
    <row r="4" spans="1:15" s="4" customFormat="1" ht="29.25" customHeight="1" thickTop="1" thickBot="1">
      <c r="A4" s="13"/>
      <c r="B4" s="16" t="s">
        <v>17</v>
      </c>
      <c r="C4" s="41"/>
      <c r="D4" s="42"/>
      <c r="E4" s="43"/>
      <c r="F4" s="17" t="s">
        <v>1</v>
      </c>
      <c r="G4" s="19"/>
      <c r="J4" s="9">
        <f>IF(G4=62,1,0)</f>
        <v>0</v>
      </c>
    </row>
    <row r="5" spans="1:15" s="4" customFormat="1" ht="29.25" customHeight="1" thickTop="1" thickBot="1">
      <c r="A5" s="13"/>
      <c r="B5" s="16"/>
      <c r="C5" s="17"/>
      <c r="D5" s="17"/>
      <c r="E5" s="17"/>
      <c r="F5" s="17"/>
      <c r="G5" s="17"/>
      <c r="J5" s="9"/>
    </row>
    <row r="6" spans="1:15" s="4" customFormat="1" ht="29.25" customHeight="1" thickTop="1" thickBot="1">
      <c r="A6" s="13"/>
      <c r="B6" s="16" t="s">
        <v>2</v>
      </c>
      <c r="C6" s="41"/>
      <c r="D6" s="42"/>
      <c r="E6" s="43"/>
      <c r="F6" s="17" t="s">
        <v>1</v>
      </c>
      <c r="G6" s="19"/>
      <c r="J6" s="9">
        <f>IF(G6=5,1,0)</f>
        <v>0</v>
      </c>
    </row>
    <row r="7" spans="1:15" s="4" customFormat="1" ht="29.25" customHeight="1" thickTop="1" thickBot="1">
      <c r="A7" s="13"/>
      <c r="B7" s="16"/>
      <c r="C7" s="17"/>
      <c r="D7" s="17"/>
      <c r="E7" s="17"/>
      <c r="F7" s="17"/>
      <c r="G7" s="17"/>
      <c r="J7" s="9"/>
    </row>
    <row r="8" spans="1:15" s="4" customFormat="1" ht="29.25" customHeight="1" thickTop="1" thickBot="1">
      <c r="A8" s="13"/>
      <c r="B8" s="16" t="s">
        <v>18</v>
      </c>
      <c r="C8" s="41"/>
      <c r="D8" s="42"/>
      <c r="E8" s="43"/>
      <c r="F8" s="17" t="s">
        <v>1</v>
      </c>
      <c r="G8" s="19"/>
      <c r="J8" s="9">
        <f>IF(G8=64,1,0)</f>
        <v>0</v>
      </c>
    </row>
    <row r="9" spans="1:15" s="4" customFormat="1" ht="29.25" customHeight="1" thickTop="1" thickBot="1">
      <c r="A9" s="13"/>
      <c r="B9" s="16"/>
      <c r="C9" s="17"/>
      <c r="D9" s="17"/>
      <c r="E9" s="17"/>
      <c r="F9" s="17"/>
      <c r="G9" s="17"/>
      <c r="J9" s="9"/>
    </row>
    <row r="10" spans="1:15" s="4" customFormat="1" ht="29.25" customHeight="1" thickTop="1" thickBot="1">
      <c r="A10" s="13" t="s">
        <v>3</v>
      </c>
      <c r="B10" s="18" t="s">
        <v>4</v>
      </c>
      <c r="C10" s="41"/>
      <c r="D10" s="42"/>
      <c r="E10" s="43"/>
      <c r="F10" s="17" t="s">
        <v>1</v>
      </c>
      <c r="G10" s="19"/>
      <c r="J10" s="9">
        <f>IF(G10=66,1,0)</f>
        <v>0</v>
      </c>
    </row>
    <row r="11" spans="1:15" s="4" customFormat="1" ht="29.25" customHeight="1" thickTop="1" thickBot="1">
      <c r="A11" s="13"/>
      <c r="B11" s="16"/>
      <c r="C11" s="17"/>
      <c r="D11" s="17"/>
      <c r="E11" s="17"/>
      <c r="F11" s="17"/>
      <c r="G11" s="17"/>
      <c r="J11" s="9"/>
    </row>
    <row r="12" spans="1:15" s="4" customFormat="1" ht="29.25" customHeight="1" thickTop="1" thickBot="1">
      <c r="A12" s="13"/>
      <c r="B12" s="16" t="s">
        <v>5</v>
      </c>
      <c r="C12" s="41"/>
      <c r="D12" s="42"/>
      <c r="E12" s="43"/>
      <c r="F12" s="17" t="s">
        <v>1</v>
      </c>
      <c r="G12" s="19"/>
      <c r="J12" s="9">
        <f>IF(G12=52,1,0)</f>
        <v>0</v>
      </c>
    </row>
    <row r="13" spans="1:15" s="4" customFormat="1" ht="29.25" customHeight="1" thickTop="1" thickBot="1">
      <c r="A13" s="13"/>
      <c r="B13" s="16"/>
      <c r="C13" s="17"/>
      <c r="D13" s="17"/>
      <c r="E13" s="17"/>
      <c r="F13" s="17"/>
      <c r="G13" s="17"/>
      <c r="J13" s="9"/>
    </row>
    <row r="14" spans="1:15" s="4" customFormat="1" ht="29.25" customHeight="1" thickTop="1" thickBot="1">
      <c r="A14" s="13"/>
      <c r="B14" s="16" t="s">
        <v>6</v>
      </c>
      <c r="C14" s="41"/>
      <c r="D14" s="42"/>
      <c r="E14" s="43"/>
      <c r="F14" s="17" t="s">
        <v>1</v>
      </c>
      <c r="G14" s="19"/>
      <c r="J14" s="9">
        <f>IF(G14=26,1,0)</f>
        <v>0</v>
      </c>
    </row>
    <row r="15" spans="1:15" s="4" customFormat="1" ht="29.25" customHeight="1" thickTop="1" thickBot="1">
      <c r="A15" s="13"/>
      <c r="B15" s="16"/>
      <c r="C15" s="17"/>
      <c r="D15" s="17"/>
      <c r="E15" s="17"/>
      <c r="F15" s="17"/>
      <c r="G15" s="17"/>
      <c r="J15" s="9"/>
    </row>
    <row r="16" spans="1:15" s="4" customFormat="1" ht="29.25" customHeight="1" thickTop="1" thickBot="1">
      <c r="A16" s="13"/>
      <c r="B16" s="16" t="s">
        <v>7</v>
      </c>
      <c r="C16" s="41"/>
      <c r="D16" s="42"/>
      <c r="E16" s="43"/>
      <c r="F16" s="17" t="s">
        <v>1</v>
      </c>
      <c r="G16" s="19"/>
      <c r="J16" s="9">
        <f>IF(G16=10,1,0)</f>
        <v>0</v>
      </c>
    </row>
    <row r="17" spans="1:10" s="4" customFormat="1" ht="29.25" customHeight="1" thickTop="1" thickBot="1">
      <c r="A17" s="13"/>
      <c r="B17" s="16"/>
      <c r="C17" s="17"/>
      <c r="D17" s="17"/>
      <c r="E17" s="17"/>
      <c r="F17" s="17"/>
      <c r="G17" s="17"/>
      <c r="J17" s="9"/>
    </row>
    <row r="18" spans="1:10" s="4" customFormat="1" ht="29.25" customHeight="1" thickTop="1" thickBot="1">
      <c r="A18" s="13"/>
      <c r="B18" s="16" t="s">
        <v>8</v>
      </c>
      <c r="C18" s="41"/>
      <c r="D18" s="42"/>
      <c r="E18" s="43"/>
      <c r="F18" s="17" t="s">
        <v>1</v>
      </c>
      <c r="G18" s="19"/>
      <c r="J18" s="9">
        <f>IF(G18=208,1,0)</f>
        <v>0</v>
      </c>
    </row>
    <row r="19" spans="1:10" s="4" customFormat="1" ht="29.25" customHeight="1" thickTop="1" thickBot="1">
      <c r="A19" s="13"/>
      <c r="B19" s="16"/>
      <c r="C19" s="17"/>
      <c r="D19" s="17"/>
      <c r="E19" s="17"/>
      <c r="F19" s="17"/>
      <c r="G19" s="17"/>
      <c r="J19" s="9"/>
    </row>
    <row r="20" spans="1:10" s="4" customFormat="1" ht="29.25" customHeight="1" thickTop="1" thickBot="1">
      <c r="A20" s="13"/>
      <c r="B20" s="16" t="s">
        <v>9</v>
      </c>
      <c r="C20" s="41"/>
      <c r="D20" s="42"/>
      <c r="E20" s="43"/>
      <c r="F20" s="17" t="s">
        <v>1</v>
      </c>
      <c r="G20" s="19"/>
      <c r="J20" s="9">
        <f>IF(G20=130,1,0)</f>
        <v>0</v>
      </c>
    </row>
    <row r="21" spans="1:10" s="4" customFormat="1" ht="29.25" customHeight="1" thickTop="1" thickBot="1">
      <c r="A21" s="13"/>
      <c r="B21" s="16"/>
      <c r="C21" s="17"/>
      <c r="D21" s="17"/>
      <c r="E21" s="17"/>
      <c r="F21" s="17"/>
      <c r="G21" s="17"/>
      <c r="J21" s="9"/>
    </row>
    <row r="22" spans="1:10" s="4" customFormat="1" ht="29.25" customHeight="1" thickTop="1" thickBot="1">
      <c r="A22" s="13"/>
      <c r="B22" s="16" t="s">
        <v>10</v>
      </c>
      <c r="C22" s="41"/>
      <c r="D22" s="42"/>
      <c r="E22" s="43"/>
      <c r="F22" s="17" t="s">
        <v>1</v>
      </c>
      <c r="G22" s="19"/>
      <c r="J22" s="9">
        <f>IF(G22=70,1,0)</f>
        <v>0</v>
      </c>
    </row>
    <row r="23" spans="1:10" s="4" customFormat="1" ht="29.25" customHeight="1" thickTop="1" thickBot="1">
      <c r="A23" s="13"/>
      <c r="B23" s="16"/>
      <c r="C23" s="17"/>
      <c r="D23" s="17"/>
      <c r="E23" s="17"/>
      <c r="F23" s="17"/>
      <c r="G23" s="17"/>
      <c r="J23" s="9"/>
    </row>
    <row r="24" spans="1:10" s="4" customFormat="1" ht="29.25" customHeight="1" thickTop="1" thickBot="1">
      <c r="A24" s="13"/>
      <c r="B24" s="16" t="s">
        <v>11</v>
      </c>
      <c r="C24" s="41"/>
      <c r="D24" s="42"/>
      <c r="E24" s="43"/>
      <c r="F24" s="17" t="s">
        <v>1</v>
      </c>
      <c r="G24" s="19"/>
      <c r="J24" s="9">
        <f>IF(G24=11,1,0)</f>
        <v>0</v>
      </c>
    </row>
    <row r="25" spans="1:10" s="4" customFormat="1" ht="29.25" customHeight="1" thickTop="1" thickBot="1">
      <c r="A25" s="13"/>
      <c r="B25" s="16"/>
      <c r="C25" s="17"/>
      <c r="D25" s="17"/>
      <c r="E25" s="17"/>
      <c r="F25" s="17"/>
      <c r="G25" s="17"/>
      <c r="J25" s="9"/>
    </row>
    <row r="26" spans="1:10" s="4" customFormat="1" ht="29.25" customHeight="1" thickTop="1" thickBot="1">
      <c r="A26" s="13"/>
      <c r="B26" s="16" t="s">
        <v>12</v>
      </c>
      <c r="C26" s="41"/>
      <c r="D26" s="42"/>
      <c r="E26" s="43"/>
      <c r="F26" s="17" t="s">
        <v>1</v>
      </c>
      <c r="G26" s="19"/>
      <c r="J26" s="9">
        <f>IF(G26=20,1,0)</f>
        <v>0</v>
      </c>
    </row>
    <row r="27" spans="1:10" s="4" customFormat="1" ht="29.25" customHeight="1" thickTop="1">
      <c r="A27" s="13"/>
      <c r="B27" s="14"/>
      <c r="C27" s="15"/>
      <c r="D27" s="15"/>
      <c r="E27" s="15"/>
      <c r="F27" s="15"/>
      <c r="G27" s="15"/>
    </row>
    <row r="28" spans="1:10" s="4" customFormat="1" ht="29.25" customHeight="1">
      <c r="A28" s="13"/>
      <c r="B28" s="14"/>
      <c r="C28" s="15"/>
      <c r="D28" s="15"/>
      <c r="E28" s="15"/>
      <c r="F28" s="15"/>
      <c r="G28" s="15"/>
    </row>
    <row r="29" spans="1:10" s="4" customFormat="1" ht="29.25" customHeight="1">
      <c r="A29" s="13"/>
      <c r="B29" s="5" t="s">
        <v>13</v>
      </c>
      <c r="C29" s="39">
        <v>12</v>
      </c>
      <c r="D29" s="39"/>
      <c r="E29" s="15"/>
      <c r="F29" s="15"/>
      <c r="G29" s="15"/>
    </row>
    <row r="30" spans="1:10" s="4" customFormat="1" ht="29.25" customHeight="1">
      <c r="A30" s="13"/>
      <c r="B30" s="5" t="s">
        <v>14</v>
      </c>
      <c r="C30" s="39">
        <f>SUM(J4:J26)</f>
        <v>0</v>
      </c>
      <c r="D30" s="39"/>
      <c r="E30" s="15"/>
      <c r="F30" s="15"/>
      <c r="G30" s="15"/>
    </row>
    <row r="31" spans="1:10" s="4" customFormat="1" ht="29.25" customHeight="1">
      <c r="A31" s="13"/>
      <c r="B31" s="5" t="s">
        <v>15</v>
      </c>
      <c r="C31" s="40">
        <f>C30/C29</f>
        <v>0</v>
      </c>
      <c r="D31" s="40"/>
      <c r="E31" s="15"/>
      <c r="F31" s="15"/>
      <c r="G31" s="15"/>
    </row>
    <row r="32" spans="1:10" s="4" customFormat="1" ht="29.25" customHeight="1">
      <c r="A32" s="13"/>
      <c r="B32" s="5" t="s">
        <v>16</v>
      </c>
      <c r="C32" s="39">
        <f>IF(C31&gt;=90%,1,IF(C31&gt;=75%,2,IF(C31&gt;=50%,3,IF(C31&gt;=30%,4,IF(C31&lt;=29%,5)))))</f>
        <v>5</v>
      </c>
      <c r="D32" s="39"/>
      <c r="E32" s="15"/>
      <c r="F32" s="15"/>
      <c r="G32" s="15"/>
    </row>
    <row r="33" spans="1:7" s="3" customFormat="1" ht="20.100000000000001" customHeight="1">
      <c r="A33" s="6"/>
      <c r="B33" s="7"/>
      <c r="C33" s="8"/>
      <c r="D33" s="8"/>
      <c r="E33" s="8"/>
      <c r="F33" s="8"/>
      <c r="G33" s="8"/>
    </row>
    <row r="34" spans="1:7" s="3" customFormat="1" ht="20.100000000000001" customHeight="1">
      <c r="A34" s="6"/>
      <c r="B34" s="7"/>
      <c r="C34" s="8"/>
      <c r="D34" s="8"/>
      <c r="E34" s="8"/>
      <c r="F34" s="8"/>
      <c r="G34" s="8"/>
    </row>
    <row r="35" spans="1:7" s="3" customFormat="1" ht="20.100000000000001" customHeight="1">
      <c r="A35" s="6"/>
      <c r="B35" s="7"/>
      <c r="C35" s="8"/>
      <c r="D35" s="8"/>
      <c r="E35" s="8"/>
      <c r="F35" s="8"/>
      <c r="G35" s="8"/>
    </row>
    <row r="36" spans="1:7" s="3" customFormat="1" ht="20.100000000000001" customHeight="1">
      <c r="A36" s="6"/>
      <c r="B36" s="7"/>
      <c r="C36" s="8"/>
      <c r="D36" s="8"/>
      <c r="E36" s="8"/>
      <c r="F36" s="8"/>
      <c r="G36" s="8"/>
    </row>
    <row r="37" spans="1:7" s="3" customFormat="1" ht="20.100000000000001" customHeight="1">
      <c r="A37" s="6"/>
      <c r="B37" s="7"/>
      <c r="C37" s="8"/>
      <c r="D37" s="8"/>
      <c r="E37" s="8"/>
      <c r="F37" s="8"/>
      <c r="G37" s="8"/>
    </row>
    <row r="38" spans="1:7" ht="20.100000000000001" customHeight="1"/>
    <row r="39" spans="1:7" ht="20.100000000000001" customHeight="1"/>
    <row r="40" spans="1:7" ht="20.100000000000001" customHeight="1"/>
    <row r="41" spans="1:7" ht="20.100000000000001" customHeight="1"/>
    <row r="42" spans="1:7" ht="20.100000000000001" customHeight="1"/>
    <row r="43" spans="1:7" ht="20.100000000000001" customHeight="1"/>
    <row r="44" spans="1:7" ht="20.100000000000001" customHeight="1"/>
    <row r="45" spans="1:7" ht="20.100000000000001" customHeight="1"/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</sheetData>
  <sheetProtection password="C62E" sheet="1" objects="1" scenarios="1" selectLockedCells="1"/>
  <mergeCells count="17">
    <mergeCell ref="C26:E26"/>
    <mergeCell ref="A1:L1"/>
    <mergeCell ref="C29:D29"/>
    <mergeCell ref="C30:D30"/>
    <mergeCell ref="C31:D31"/>
    <mergeCell ref="C32:D32"/>
    <mergeCell ref="C4:E4"/>
    <mergeCell ref="C6:E6"/>
    <mergeCell ref="C8:E8"/>
    <mergeCell ref="C10:E10"/>
    <mergeCell ref="C12:E12"/>
    <mergeCell ref="C14:E14"/>
    <mergeCell ref="C16:E16"/>
    <mergeCell ref="C18:E18"/>
    <mergeCell ref="C20:E20"/>
    <mergeCell ref="C22:E22"/>
    <mergeCell ref="C24:E24"/>
  </mergeCells>
  <pageMargins left="0.7" right="0.7" top="0.75" bottom="0.75" header="0.3" footer="0.3"/>
  <pageSetup paperSize="9" orientation="portrait" horizontalDpi="4294967293" verticalDpi="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showGridLines="0" showRowColHeaders="0" tabSelected="1" workbookViewId="0">
      <pane ySplit="1" topLeftCell="A2" activePane="bottomLeft" state="frozen"/>
      <selection pane="bottomLeft" activeCell="C17" sqref="C17:E17"/>
    </sheetView>
  </sheetViews>
  <sheetFormatPr defaultRowHeight="28.5"/>
  <cols>
    <col min="1" max="1" width="24.28515625" style="1" customWidth="1"/>
    <col min="2" max="2" width="35" style="11" customWidth="1"/>
    <col min="3" max="3" width="10.7109375" style="12" customWidth="1"/>
    <col min="4" max="4" width="6.42578125" style="12" customWidth="1"/>
    <col min="5" max="5" width="10.7109375" style="12" customWidth="1"/>
    <col min="6" max="6" width="6.42578125" style="12" customWidth="1"/>
    <col min="7" max="7" width="13.7109375" style="12" customWidth="1"/>
    <col min="8" max="8" width="9.140625" style="10"/>
    <col min="9" max="11" width="9.140625" style="10" hidden="1" customWidth="1"/>
    <col min="12" max="16384" width="9.140625" style="1"/>
  </cols>
  <sheetData>
    <row r="1" spans="1:13" s="13" customFormat="1" ht="46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13" customFormat="1" ht="30" customHeight="1" thickBot="1">
      <c r="B2" s="14"/>
      <c r="C2" s="15"/>
      <c r="D2" s="15"/>
      <c r="E2" s="15"/>
      <c r="F2" s="15"/>
      <c r="G2" s="15"/>
    </row>
    <row r="3" spans="1:13" s="13" customFormat="1" ht="30" customHeight="1" thickTop="1" thickBot="1">
      <c r="B3" s="21" t="s">
        <v>29</v>
      </c>
      <c r="C3" s="57"/>
      <c r="D3" s="58"/>
      <c r="E3" s="59"/>
      <c r="F3" s="22" t="s">
        <v>1</v>
      </c>
      <c r="G3" s="37"/>
      <c r="J3" s="13">
        <f>IF(G3=10,1,0)</f>
        <v>0</v>
      </c>
    </row>
    <row r="4" spans="1:13" s="13" customFormat="1" ht="30" customHeight="1" thickTop="1" thickBot="1">
      <c r="B4" s="23"/>
      <c r="C4" s="22"/>
      <c r="D4" s="22"/>
      <c r="E4" s="22"/>
      <c r="F4" s="22"/>
      <c r="G4" s="22"/>
    </row>
    <row r="5" spans="1:13" s="13" customFormat="1" ht="30" customHeight="1" thickTop="1" thickBot="1">
      <c r="B5" s="23" t="s">
        <v>30</v>
      </c>
      <c r="C5" s="44"/>
      <c r="D5" s="45"/>
      <c r="E5" s="46"/>
      <c r="F5" s="22" t="s">
        <v>1</v>
      </c>
      <c r="G5" s="37"/>
      <c r="J5" s="13">
        <f>IF(G5=240,1,0)</f>
        <v>0</v>
      </c>
    </row>
    <row r="6" spans="1:13" s="13" customFormat="1" ht="30" customHeight="1" thickTop="1" thickBot="1">
      <c r="B6" s="23"/>
      <c r="C6" s="22"/>
      <c r="D6" s="22"/>
      <c r="E6" s="22"/>
      <c r="F6" s="22"/>
      <c r="G6" s="22"/>
    </row>
    <row r="7" spans="1:13" s="13" customFormat="1" ht="30" customHeight="1" thickTop="1" thickBot="1">
      <c r="B7" s="23" t="s">
        <v>20</v>
      </c>
      <c r="C7" s="44"/>
      <c r="D7" s="45"/>
      <c r="E7" s="46"/>
      <c r="F7" s="22" t="s">
        <v>1</v>
      </c>
      <c r="G7" s="37"/>
      <c r="J7" s="13">
        <f>IF(G7=76,1,0)</f>
        <v>0</v>
      </c>
    </row>
    <row r="8" spans="1:13" s="13" customFormat="1" ht="30" customHeight="1" thickTop="1" thickBot="1">
      <c r="B8" s="23"/>
      <c r="C8" s="22"/>
      <c r="D8" s="22"/>
      <c r="E8" s="22"/>
      <c r="F8" s="22"/>
      <c r="G8" s="22"/>
    </row>
    <row r="9" spans="1:13" s="13" customFormat="1" ht="30" customHeight="1" thickTop="1" thickBot="1">
      <c r="B9" s="23" t="s">
        <v>19</v>
      </c>
      <c r="C9" s="44"/>
      <c r="D9" s="45"/>
      <c r="E9" s="46"/>
      <c r="F9" s="22" t="s">
        <v>1</v>
      </c>
      <c r="G9" s="37"/>
      <c r="J9" s="13">
        <f>IF(G9=414,1,0)</f>
        <v>0</v>
      </c>
    </row>
    <row r="10" spans="1:13" s="13" customFormat="1" ht="30" customHeight="1" thickTop="1" thickBot="1">
      <c r="B10" s="23"/>
      <c r="C10" s="22"/>
      <c r="D10" s="22"/>
      <c r="E10" s="22"/>
      <c r="F10" s="22"/>
      <c r="G10" s="22"/>
    </row>
    <row r="11" spans="1:13" s="13" customFormat="1" ht="30" customHeight="1" thickTop="1" thickBot="1">
      <c r="B11" s="23" t="s">
        <v>21</v>
      </c>
      <c r="C11" s="44"/>
      <c r="D11" s="45"/>
      <c r="E11" s="46"/>
      <c r="F11" s="22" t="s">
        <v>1</v>
      </c>
      <c r="G11" s="37"/>
      <c r="J11" s="13">
        <f>IF(G11=247,1,0)</f>
        <v>0</v>
      </c>
    </row>
    <row r="12" spans="1:13" s="13" customFormat="1" ht="30" customHeight="1" thickTop="1" thickBot="1">
      <c r="B12" s="23"/>
      <c r="C12" s="22"/>
      <c r="D12" s="22"/>
      <c r="E12" s="22"/>
      <c r="F12" s="22"/>
      <c r="G12" s="22"/>
    </row>
    <row r="13" spans="1:13" s="13" customFormat="1" ht="30" customHeight="1" thickTop="1" thickBot="1">
      <c r="B13" s="23" t="s">
        <v>22</v>
      </c>
      <c r="C13" s="44"/>
      <c r="D13" s="45"/>
      <c r="E13" s="46"/>
      <c r="F13" s="22" t="s">
        <v>1</v>
      </c>
      <c r="G13" s="37"/>
      <c r="J13" s="13">
        <f>IF(G13=290,1,0)</f>
        <v>0</v>
      </c>
    </row>
    <row r="14" spans="1:13" s="13" customFormat="1" ht="30" customHeight="1" thickTop="1" thickBot="1">
      <c r="B14" s="23"/>
      <c r="C14" s="22"/>
      <c r="D14" s="22"/>
      <c r="E14" s="22"/>
      <c r="F14" s="22"/>
      <c r="G14" s="22"/>
    </row>
    <row r="15" spans="1:13" s="13" customFormat="1" ht="30" customHeight="1" thickTop="1" thickBot="1">
      <c r="B15" s="23" t="s">
        <v>23</v>
      </c>
      <c r="C15" s="44"/>
      <c r="D15" s="45"/>
      <c r="E15" s="46"/>
      <c r="F15" s="22" t="s">
        <v>1</v>
      </c>
      <c r="G15" s="37"/>
      <c r="J15" s="13">
        <f>IF(G15=211,1,0)</f>
        <v>0</v>
      </c>
    </row>
    <row r="16" spans="1:13" s="13" customFormat="1" ht="30" customHeight="1" thickTop="1" thickBot="1">
      <c r="B16" s="23"/>
      <c r="C16" s="22"/>
      <c r="D16" s="22"/>
      <c r="E16" s="22"/>
      <c r="F16" s="22"/>
      <c r="G16" s="22"/>
    </row>
    <row r="17" spans="2:10" s="13" customFormat="1" ht="30" customHeight="1" thickTop="1" thickBot="1">
      <c r="B17" s="23" t="s">
        <v>24</v>
      </c>
      <c r="C17" s="44"/>
      <c r="D17" s="45"/>
      <c r="E17" s="46"/>
      <c r="F17" s="22" t="s">
        <v>1</v>
      </c>
      <c r="G17" s="37"/>
      <c r="J17" s="13">
        <f>IF(G17=299,1,0)</f>
        <v>0</v>
      </c>
    </row>
    <row r="18" spans="2:10" s="13" customFormat="1" ht="30" customHeight="1" thickTop="1" thickBot="1">
      <c r="B18" s="23"/>
      <c r="C18" s="22"/>
      <c r="D18" s="22"/>
      <c r="E18" s="22"/>
      <c r="F18" s="22"/>
      <c r="G18" s="22"/>
    </row>
    <row r="19" spans="2:10" s="13" customFormat="1" ht="30" customHeight="1" thickTop="1" thickBot="1">
      <c r="B19" s="23" t="s">
        <v>25</v>
      </c>
      <c r="C19" s="44"/>
      <c r="D19" s="45"/>
      <c r="E19" s="46"/>
      <c r="F19" s="22" t="s">
        <v>1</v>
      </c>
      <c r="G19" s="37"/>
      <c r="J19" s="13">
        <f>IF(G19=646,1,0)</f>
        <v>0</v>
      </c>
    </row>
    <row r="20" spans="2:10" s="13" customFormat="1" ht="30" customHeight="1" thickTop="1" thickBot="1">
      <c r="B20" s="23"/>
      <c r="C20" s="22"/>
      <c r="D20" s="22"/>
      <c r="E20" s="22"/>
      <c r="F20" s="22"/>
      <c r="G20" s="22"/>
    </row>
    <row r="21" spans="2:10" s="13" customFormat="1" ht="30" customHeight="1" thickTop="1" thickBot="1">
      <c r="B21" s="23" t="s">
        <v>26</v>
      </c>
      <c r="C21" s="44"/>
      <c r="D21" s="45"/>
      <c r="E21" s="46"/>
      <c r="F21" s="22" t="s">
        <v>1</v>
      </c>
      <c r="G21" s="37"/>
      <c r="J21" s="13">
        <f>IF(G21=97,1,0)</f>
        <v>0</v>
      </c>
    </row>
    <row r="22" spans="2:10" s="13" customFormat="1" ht="30" customHeight="1" thickTop="1" thickBot="1">
      <c r="B22" s="23"/>
      <c r="C22" s="22"/>
      <c r="D22" s="22"/>
      <c r="E22" s="22"/>
      <c r="F22" s="22"/>
      <c r="G22" s="22"/>
    </row>
    <row r="23" spans="2:10" ht="30" customHeight="1" thickTop="1" thickBot="1">
      <c r="B23" s="24" t="s">
        <v>27</v>
      </c>
      <c r="C23" s="47"/>
      <c r="D23" s="48"/>
      <c r="E23" s="49"/>
      <c r="F23" s="22" t="s">
        <v>1</v>
      </c>
      <c r="G23" s="37"/>
      <c r="J23" s="13">
        <f>IF(G23=293,1,0)</f>
        <v>0</v>
      </c>
    </row>
    <row r="24" spans="2:10" ht="30" customHeight="1" thickTop="1" thickBot="1">
      <c r="B24" s="24"/>
      <c r="C24" s="25"/>
      <c r="D24" s="25"/>
      <c r="E24" s="25"/>
      <c r="F24" s="22"/>
      <c r="G24" s="22"/>
      <c r="J24" s="13"/>
    </row>
    <row r="25" spans="2:10" ht="30" customHeight="1" thickTop="1" thickBot="1">
      <c r="B25" s="24" t="s">
        <v>28</v>
      </c>
      <c r="C25" s="47"/>
      <c r="D25" s="48"/>
      <c r="E25" s="49"/>
      <c r="F25" s="22" t="s">
        <v>1</v>
      </c>
      <c r="G25" s="37"/>
      <c r="J25" s="13">
        <f>IF(G25=668,1,0)</f>
        <v>0</v>
      </c>
    </row>
    <row r="26" spans="2:10" ht="29.25" thickTop="1">
      <c r="G26" s="26"/>
    </row>
    <row r="27" spans="2:10" ht="29.25" thickBot="1"/>
    <row r="28" spans="2:10" ht="30" thickTop="1" thickBot="1">
      <c r="B28" s="51" t="s">
        <v>13</v>
      </c>
      <c r="C28" s="52"/>
      <c r="D28" s="53">
        <v>12</v>
      </c>
      <c r="E28" s="54"/>
    </row>
    <row r="29" spans="2:10" ht="30" thickTop="1" thickBot="1">
      <c r="B29" s="51" t="s">
        <v>14</v>
      </c>
      <c r="C29" s="52"/>
      <c r="D29" s="53">
        <f>SUM(J3:J25)</f>
        <v>0</v>
      </c>
      <c r="E29" s="54"/>
    </row>
    <row r="30" spans="2:10" ht="30" thickTop="1" thickBot="1">
      <c r="B30" s="51" t="s">
        <v>15</v>
      </c>
      <c r="C30" s="52"/>
      <c r="D30" s="55">
        <f>D29/D28</f>
        <v>0</v>
      </c>
      <c r="E30" s="56"/>
    </row>
    <row r="31" spans="2:10" ht="30" thickTop="1" thickBot="1">
      <c r="B31" s="51" t="s">
        <v>16</v>
      </c>
      <c r="C31" s="52"/>
      <c r="D31" s="53">
        <f>IF(D30&gt;=90%,1,IF(D30&gt;=75%,2,IF(D30&gt;=50%,3,IF(D30&gt;=30%,4,IF(D30&lt;29%,5)))))</f>
        <v>5</v>
      </c>
      <c r="E31" s="54"/>
    </row>
    <row r="32" spans="2:10" ht="29.25" thickTop="1"/>
  </sheetData>
  <sheetProtection password="C62E" sheet="1" objects="1" scenarios="1" selectLockedCells="1"/>
  <mergeCells count="21">
    <mergeCell ref="A1:M1"/>
    <mergeCell ref="B28:C28"/>
    <mergeCell ref="B29:C29"/>
    <mergeCell ref="B30:C30"/>
    <mergeCell ref="B31:C31"/>
    <mergeCell ref="D28:E28"/>
    <mergeCell ref="D29:E29"/>
    <mergeCell ref="D30:E30"/>
    <mergeCell ref="D31:E31"/>
    <mergeCell ref="C3:E3"/>
    <mergeCell ref="C5:E5"/>
    <mergeCell ref="C7:E7"/>
    <mergeCell ref="C9:E9"/>
    <mergeCell ref="C11:E11"/>
    <mergeCell ref="C13:E13"/>
    <mergeCell ref="C15:E15"/>
    <mergeCell ref="C17:E17"/>
    <mergeCell ref="C19:E19"/>
    <mergeCell ref="C21:E21"/>
    <mergeCell ref="C23:E23"/>
    <mergeCell ref="C25:E25"/>
  </mergeCells>
  <pageMargins left="0.7" right="0.7" top="0.75" bottom="0.75" header="0.3" footer="0.3"/>
  <pageSetup paperSize="9" orientation="portrait" verticalDpi="0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showGridLines="0" showRowColHeaders="0" workbookViewId="0">
      <pane ySplit="1" topLeftCell="A2" activePane="bottomLeft" state="frozen"/>
      <selection pane="bottomLeft" activeCell="C3" sqref="C3"/>
    </sheetView>
  </sheetViews>
  <sheetFormatPr defaultRowHeight="36"/>
  <cols>
    <col min="1" max="1" width="15.5703125" style="28" customWidth="1"/>
    <col min="2" max="2" width="43.5703125" style="28" customWidth="1"/>
    <col min="3" max="3" width="42.85546875" style="28" customWidth="1"/>
    <col min="4" max="4" width="6.85546875" style="27" customWidth="1"/>
    <col min="5" max="5" width="18.28515625" style="28" customWidth="1"/>
    <col min="6" max="6" width="13" style="28" hidden="1" customWidth="1"/>
    <col min="7" max="8" width="13" style="29" hidden="1" customWidth="1"/>
    <col min="9" max="9" width="13" style="29" customWidth="1"/>
    <col min="10" max="10" width="13" style="30" customWidth="1"/>
    <col min="11" max="11" width="13" style="1" customWidth="1"/>
    <col min="12" max="14" width="13.140625" style="1" customWidth="1"/>
    <col min="15" max="16384" width="9.140625" style="1"/>
  </cols>
  <sheetData>
    <row r="1" spans="1:7" ht="54.75" customHeight="1">
      <c r="A1" s="60" t="s">
        <v>0</v>
      </c>
      <c r="B1" s="60"/>
      <c r="C1" s="60"/>
      <c r="D1" s="60"/>
      <c r="E1" s="60"/>
      <c r="F1" s="60"/>
    </row>
    <row r="2" spans="1:7" ht="30" customHeight="1" thickBot="1"/>
    <row r="3" spans="1:7" ht="30" customHeight="1" thickTop="1" thickBot="1">
      <c r="A3" s="62" t="s">
        <v>40</v>
      </c>
      <c r="B3" s="63"/>
      <c r="C3" s="35"/>
      <c r="D3" s="27" t="s">
        <v>1</v>
      </c>
      <c r="E3" s="36"/>
      <c r="G3" s="31">
        <f>IF(E3=106,1,0)</f>
        <v>0</v>
      </c>
    </row>
    <row r="4" spans="1:7" ht="30" customHeight="1" thickTop="1" thickBot="1"/>
    <row r="5" spans="1:7" ht="30" customHeight="1" thickTop="1" thickBot="1">
      <c r="A5" s="61" t="s">
        <v>31</v>
      </c>
      <c r="B5" s="61"/>
      <c r="C5" s="36"/>
      <c r="D5" s="27" t="s">
        <v>1</v>
      </c>
      <c r="E5" s="36"/>
      <c r="G5" s="31">
        <f>IF(E5=958,1,0)</f>
        <v>0</v>
      </c>
    </row>
    <row r="6" spans="1:7" ht="30" customHeight="1" thickTop="1" thickBot="1"/>
    <row r="7" spans="1:7" ht="30" customHeight="1" thickTop="1" thickBot="1">
      <c r="A7" s="61" t="s">
        <v>32</v>
      </c>
      <c r="B7" s="61"/>
      <c r="C7" s="36"/>
      <c r="D7" s="27" t="s">
        <v>1</v>
      </c>
      <c r="E7" s="36"/>
      <c r="G7" s="31">
        <f>IF(E7=13,1,0)</f>
        <v>0</v>
      </c>
    </row>
    <row r="8" spans="1:7" ht="30" customHeight="1" thickTop="1" thickBot="1"/>
    <row r="9" spans="1:7" ht="30" customHeight="1" thickTop="1" thickBot="1">
      <c r="A9" s="61" t="s">
        <v>33</v>
      </c>
      <c r="B9" s="61"/>
      <c r="C9" s="36"/>
      <c r="D9" s="27" t="s">
        <v>1</v>
      </c>
      <c r="E9" s="36"/>
      <c r="G9" s="31">
        <f>IF(E9=82,1,0)</f>
        <v>0</v>
      </c>
    </row>
    <row r="10" spans="1:7" ht="30" customHeight="1" thickTop="1" thickBot="1"/>
    <row r="11" spans="1:7" ht="30" customHeight="1" thickTop="1" thickBot="1">
      <c r="A11" s="61" t="s">
        <v>34</v>
      </c>
      <c r="B11" s="61"/>
      <c r="C11" s="36"/>
      <c r="D11" s="27" t="s">
        <v>1</v>
      </c>
      <c r="E11" s="36"/>
      <c r="G11" s="31">
        <f>IF(E11=67,1,0)</f>
        <v>0</v>
      </c>
    </row>
    <row r="12" spans="1:7" ht="30" customHeight="1" thickTop="1" thickBot="1"/>
    <row r="13" spans="1:7" ht="30" customHeight="1" thickTop="1" thickBot="1">
      <c r="A13" s="61" t="s">
        <v>41</v>
      </c>
      <c r="B13" s="61"/>
      <c r="C13" s="36"/>
      <c r="D13" s="27" t="s">
        <v>1</v>
      </c>
      <c r="E13" s="36"/>
      <c r="G13" s="31">
        <f>IF(E13=21,1,0)</f>
        <v>0</v>
      </c>
    </row>
    <row r="14" spans="1:7" ht="30" customHeight="1" thickTop="1" thickBot="1"/>
    <row r="15" spans="1:7" ht="30" customHeight="1" thickTop="1" thickBot="1">
      <c r="A15" s="61" t="s">
        <v>38</v>
      </c>
      <c r="B15" s="61"/>
      <c r="C15" s="36"/>
      <c r="D15" s="27" t="s">
        <v>1</v>
      </c>
      <c r="E15" s="36"/>
      <c r="G15" s="31">
        <f>IF(E15=430,1,0)</f>
        <v>0</v>
      </c>
    </row>
    <row r="16" spans="1:7" ht="30" customHeight="1" thickTop="1" thickBot="1"/>
    <row r="17" spans="1:7" ht="30" customHeight="1" thickTop="1" thickBot="1">
      <c r="A17" s="61" t="s">
        <v>35</v>
      </c>
      <c r="B17" s="61"/>
      <c r="C17" s="36"/>
      <c r="D17" s="27" t="s">
        <v>1</v>
      </c>
      <c r="E17" s="36"/>
      <c r="G17" s="31">
        <f>IF(E17=803,1,0)</f>
        <v>0</v>
      </c>
    </row>
    <row r="18" spans="1:7" ht="30" customHeight="1" thickTop="1" thickBot="1"/>
    <row r="19" spans="1:7" ht="30" customHeight="1" thickTop="1" thickBot="1">
      <c r="A19" s="61" t="s">
        <v>36</v>
      </c>
      <c r="B19" s="61"/>
      <c r="C19" s="36"/>
      <c r="D19" s="27" t="s">
        <v>1</v>
      </c>
      <c r="E19" s="36"/>
      <c r="G19" s="31">
        <f>IF(E19=210,1,0)</f>
        <v>0</v>
      </c>
    </row>
    <row r="20" spans="1:7" ht="30" customHeight="1" thickTop="1" thickBot="1"/>
    <row r="21" spans="1:7" ht="30" customHeight="1" thickTop="1" thickBot="1">
      <c r="A21" s="61" t="s">
        <v>42</v>
      </c>
      <c r="B21" s="61"/>
      <c r="C21" s="36"/>
      <c r="D21" s="27" t="s">
        <v>1</v>
      </c>
      <c r="E21" s="36"/>
      <c r="G21" s="31">
        <f>IF(E21=85,1,0)</f>
        <v>0</v>
      </c>
    </row>
    <row r="22" spans="1:7" ht="30" customHeight="1" thickTop="1" thickBot="1"/>
    <row r="23" spans="1:7" ht="30" customHeight="1" thickTop="1" thickBot="1">
      <c r="A23" s="61" t="s">
        <v>37</v>
      </c>
      <c r="B23" s="61"/>
      <c r="C23" s="36"/>
      <c r="D23" s="27" t="s">
        <v>1</v>
      </c>
      <c r="E23" s="36"/>
      <c r="G23" s="31">
        <f>IF(E23=205,1,0)</f>
        <v>0</v>
      </c>
    </row>
    <row r="24" spans="1:7" ht="30" customHeight="1" thickTop="1" thickBot="1"/>
    <row r="25" spans="1:7" ht="30" customHeight="1" thickTop="1" thickBot="1">
      <c r="A25" s="61" t="s">
        <v>39</v>
      </c>
      <c r="B25" s="61"/>
      <c r="C25" s="36"/>
      <c r="D25" s="27" t="s">
        <v>1</v>
      </c>
      <c r="E25" s="36"/>
      <c r="G25" s="31">
        <f>IF(E25=28,1,0)</f>
        <v>0</v>
      </c>
    </row>
    <row r="26" spans="1:7" ht="36.75" thickTop="1"/>
    <row r="27" spans="1:7" ht="36.75" thickBot="1"/>
    <row r="28" spans="1:7" ht="37.5" thickTop="1" thickBot="1">
      <c r="B28" s="32" t="s">
        <v>13</v>
      </c>
      <c r="C28" s="33">
        <v>12</v>
      </c>
    </row>
    <row r="29" spans="1:7" ht="37.5" thickTop="1" thickBot="1">
      <c r="B29" s="32" t="s">
        <v>14</v>
      </c>
      <c r="C29" s="33">
        <f>SUM(G3:G25)</f>
        <v>0</v>
      </c>
    </row>
    <row r="30" spans="1:7" ht="37.5" thickTop="1" thickBot="1">
      <c r="B30" s="32" t="s">
        <v>15</v>
      </c>
      <c r="C30" s="34">
        <f xml:space="preserve"> C29/C28</f>
        <v>0</v>
      </c>
    </row>
    <row r="31" spans="1:7" ht="37.5" thickTop="1" thickBot="1">
      <c r="B31" s="32" t="s">
        <v>16</v>
      </c>
      <c r="C31" s="33">
        <f xml:space="preserve"> IF(C30&gt;=90%,1,IF(C30&gt;=75%,2,IF(C30&gt;=50%,3,IF(C30&gt;=30%,4,IF(C30&lt;=29%,5)))))</f>
        <v>5</v>
      </c>
    </row>
    <row r="32" spans="1:7" ht="36.75" thickTop="1"/>
  </sheetData>
  <sheetProtection password="C62E" sheet="1" objects="1" scenarios="1" selectLockedCells="1"/>
  <mergeCells count="13">
    <mergeCell ref="A23:B23"/>
    <mergeCell ref="A25:B25"/>
    <mergeCell ref="A3:B3"/>
    <mergeCell ref="A5:B5"/>
    <mergeCell ref="A7:B7"/>
    <mergeCell ref="A9:B9"/>
    <mergeCell ref="A11:B11"/>
    <mergeCell ref="A13:B13"/>
    <mergeCell ref="A1:F1"/>
    <mergeCell ref="A15:B15"/>
    <mergeCell ref="A17:B17"/>
    <mergeCell ref="A19:B19"/>
    <mergeCell ref="A21:B21"/>
  </mergeCells>
  <pageMargins left="0.7" right="0.7" top="0.75" bottom="0.75" header="0.3" footer="0.3"/>
  <pageSetup paperSize="9" orientation="portrait" horizontalDpi="4294967293" verticalDpi="0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ppo 1</vt:lpstr>
      <vt:lpstr>ppo 2</vt:lpstr>
      <vt:lpstr>ppo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Betka</dc:creator>
  <cp:lastModifiedBy>Ala</cp:lastModifiedBy>
  <dcterms:created xsi:type="dcterms:W3CDTF">2010-02-08T15:35:29Z</dcterms:created>
  <dcterms:modified xsi:type="dcterms:W3CDTF">2012-02-07T20:22:56Z</dcterms:modified>
</cp:coreProperties>
</file>